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/>
  <bookViews>
    <workbookView xWindow="-120" yWindow="-120" windowWidth="29040" windowHeight="15840" tabRatio="788"/>
  </bookViews>
  <sheets>
    <sheet name="SO_01" sheetId="33" r:id="rId1"/>
  </sheets>
  <calcPr calcId="14562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33" l="1"/>
  <c r="D20" i="33"/>
  <c r="D19" i="33"/>
  <c r="D17" i="33"/>
  <c r="D14" i="33"/>
  <c r="D16" i="33"/>
  <c r="D27" i="33" l="1"/>
  <c r="D15" i="33"/>
  <c r="D38" i="33"/>
  <c r="D39" i="33"/>
  <c r="D26" i="33" l="1"/>
  <c r="D25" i="33"/>
  <c r="G13" i="33" l="1"/>
  <c r="E13" i="33" l="1"/>
  <c r="I42" i="33"/>
  <c r="I43" i="33" s="1"/>
  <c r="H42" i="33"/>
  <c r="F42" i="33"/>
</calcChain>
</file>

<file path=xl/sharedStrings.xml><?xml version="1.0" encoding="utf-8"?>
<sst xmlns="http://schemas.openxmlformats.org/spreadsheetml/2006/main" count="79" uniqueCount="56">
  <si>
    <t>MJ</t>
  </si>
  <si>
    <t>Dodávka</t>
  </si>
  <si>
    <t>Množstvo celkom</t>
  </si>
  <si>
    <t>Montáž</t>
  </si>
  <si>
    <t>Cena celkom</t>
  </si>
  <si>
    <t>Cena jednotková</t>
  </si>
  <si>
    <t>P.Č.</t>
  </si>
  <si>
    <t>ks</t>
  </si>
  <si>
    <t>jedn.cena montáž</t>
  </si>
  <si>
    <t>Revitalizácia plôch spolu bez DPH</t>
  </si>
  <si>
    <t>Prvok</t>
  </si>
  <si>
    <t>SPOLU s DPH</t>
  </si>
  <si>
    <t>m2</t>
  </si>
  <si>
    <t>m3</t>
  </si>
  <si>
    <t>Výkop jamiek pre výsadbu</t>
  </si>
  <si>
    <t>Zalievanie vysadených rastlín 2×</t>
  </si>
  <si>
    <t>t</t>
  </si>
  <si>
    <t>m</t>
  </si>
  <si>
    <t>Koleno pre kanalizačné potrubie PVC DN125 87°</t>
  </si>
  <si>
    <t>T-kus pre kanalizačné potrubie PVC DN125</t>
  </si>
  <si>
    <t>DPH 20%</t>
  </si>
  <si>
    <t>Kanalizačné potrubie PVC DN 125mm</t>
  </si>
  <si>
    <t>Spätné zahumusovanie s aplikáciou pôdneho vlahového kondicionéru</t>
  </si>
  <si>
    <t xml:space="preserve">Geotextília 300g/m2 </t>
  </si>
  <si>
    <t>INVESTOR:</t>
  </si>
  <si>
    <t xml:space="preserve">Projektant: </t>
  </si>
  <si>
    <t xml:space="preserve">Vypracoval:  </t>
  </si>
  <si>
    <t xml:space="preserve">Kontroloval: </t>
  </si>
  <si>
    <t>Dátum:</t>
  </si>
  <si>
    <t>Drenážne kamenivo napr. riečne lámané fr. 32/63</t>
  </si>
  <si>
    <t>Drenážne kamenivo napr. riečne lámané fr. 16/32</t>
  </si>
  <si>
    <t>Mulčovanie vysadených rastlín kôrou z ihličnatých drevín fr. 0/40mm  hr. 50-70mm</t>
  </si>
  <si>
    <t>Výkop telesa dažďovej záhrady a skládkovanie zeminy - odvoz</t>
  </si>
  <si>
    <t>Založenie dažďovej záhrady</t>
  </si>
  <si>
    <t>Výkop pre kanalizačné potrubie</t>
  </si>
  <si>
    <t>Odstránenie povrchov spevnených komunikácii pre výkop pre kanalizačné potrubie ručne</t>
  </si>
  <si>
    <t>Likvidácia vzniknutého stavbeného odpadu z odstraňovania povrchov spevnených komunikácií</t>
  </si>
  <si>
    <t>Spätné zasypanie výkopu pre kanalizačné potrubie</t>
  </si>
  <si>
    <t>Betonáž povrchu kominikácie po výkope pre kanalizačné potrubie</t>
  </si>
  <si>
    <t>Dechampsia cespitosa</t>
  </si>
  <si>
    <t>Corepsis verticillata</t>
  </si>
  <si>
    <t>Echinacea "Hot Summer"</t>
  </si>
  <si>
    <t>Sedum spectabile "Septemberglut"</t>
  </si>
  <si>
    <t>Geum "Tempest Scarlet"</t>
  </si>
  <si>
    <t>Aster "Prof. Anton Kippenberg"</t>
  </si>
  <si>
    <t>Geranium magnificum "Anemoniflorum"</t>
  </si>
  <si>
    <t>Salvia nemorosa ""Amethyst""  </t>
  </si>
  <si>
    <t>Mentha spicata  </t>
  </si>
  <si>
    <t>Hemerocallis "Corky"</t>
  </si>
  <si>
    <t>Výkaz výmer</t>
  </si>
  <si>
    <t>ZŠ Sl.Lupča SO03 - dažďova záhrada</t>
  </si>
  <si>
    <t>Stavba:   VODOZÁDRŽNÉ OPATRENIA-ZACHYTÁVANIE A LIKVIDÁCIA DAŽĎOVÝCH VôD V AREÁLI ZŠ- ŠKOLY-Slovenská Lupča</t>
  </si>
  <si>
    <t xml:space="preserve">Kontakt:   </t>
  </si>
  <si>
    <t>Ing. Dušan Daniš, PhD.</t>
  </si>
  <si>
    <t>7.10.2022</t>
  </si>
  <si>
    <t xml:space="preserve">dusan@gardn.sk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</si>
</sst>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\ &quot;€&quot;"/>
  </numFmts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u/>
      <sz val="10"/>
      <color theme="1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</cellStyleXfs>
  <cellXfs count="59">
    <xf numFmtId="0" fontId="0" fillId="0" borderId="0" xfId="0"/>
    <xf numFmtId="4" fontId="4" fillId="2" borderId="9" xfId="0" applyNumberFormat="1" applyFont="1" applyFill="1" applyBorder="1" applyAlignment="1" applyProtection="1">
      <alignment wrapText="1"/>
    </xf>
    <xf numFmtId="164" fontId="4" fillId="2" borderId="23" xfId="0" applyNumberFormat="1" applyFont="1" applyFill="1" applyBorder="1" applyAlignment="1" applyProtection="1">
      <alignment wrapText="1"/>
    </xf>
    <xf numFmtId="0" fontId="0" fillId="0" borderId="0" xfId="0"/>
    <xf numFmtId="4" fontId="0" fillId="0" borderId="0" xfId="0" applyNumberFormat="1"/>
    <xf numFmtId="4" fontId="7" fillId="0" borderId="0" xfId="0" applyNumberFormat="1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6" fillId="0" borderId="0" xfId="0" applyNumberFormat="1" applyFont="1" applyFill="1" applyAlignment="1" applyProtection="1"/>
    <xf numFmtId="14" fontId="6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/>
    </xf>
    <xf numFmtId="0" fontId="10" fillId="0" borderId="0" xfId="0" applyFont="1"/>
    <xf numFmtId="0" fontId="4" fillId="5" borderId="17" xfId="0" applyNumberFormat="1" applyFont="1" applyFill="1" applyBorder="1" applyAlignment="1" applyProtection="1">
      <alignment vertical="center" wrapText="1"/>
    </xf>
    <xf numFmtId="0" fontId="5" fillId="5" borderId="18" xfId="0" applyNumberFormat="1" applyFont="1" applyFill="1" applyBorder="1" applyAlignment="1" applyProtection="1">
      <alignment vertical="center" wrapText="1"/>
    </xf>
    <xf numFmtId="0" fontId="4" fillId="5" borderId="18" xfId="0" applyNumberFormat="1" applyFont="1" applyFill="1" applyBorder="1" applyAlignment="1" applyProtection="1">
      <alignment vertical="center" wrapText="1"/>
    </xf>
    <xf numFmtId="0" fontId="4" fillId="5" borderId="19" xfId="0" applyNumberFormat="1" applyFont="1" applyFill="1" applyBorder="1" applyAlignment="1" applyProtection="1">
      <alignment vertical="center" wrapText="1"/>
    </xf>
    <xf numFmtId="164" fontId="4" fillId="2" borderId="8" xfId="0" applyNumberFormat="1" applyFont="1" applyFill="1" applyBorder="1" applyAlignment="1" applyProtection="1">
      <alignment wrapText="1"/>
    </xf>
    <xf numFmtId="4" fontId="4" fillId="4" borderId="8" xfId="0" applyNumberFormat="1" applyFont="1" applyFill="1" applyBorder="1" applyAlignment="1" applyProtection="1">
      <alignment wrapText="1"/>
    </xf>
    <xf numFmtId="4" fontId="4" fillId="2" borderId="8" xfId="0" applyNumberFormat="1" applyFont="1" applyFill="1" applyBorder="1" applyAlignment="1" applyProtection="1">
      <alignment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5" xfId="0" applyNumberFormat="1" applyFont="1" applyFill="1" applyBorder="1" applyAlignment="1" applyProtection="1">
      <alignment horizontal="center" vertical="center" wrapText="1"/>
    </xf>
    <xf numFmtId="0" fontId="4" fillId="3" borderId="6" xfId="0" applyNumberFormat="1" applyFont="1" applyFill="1" applyBorder="1" applyAlignment="1" applyProtection="1">
      <alignment horizontal="center" vertical="center" wrapText="1"/>
    </xf>
    <xf numFmtId="3" fontId="4" fillId="2" borderId="7" xfId="0" applyNumberFormat="1" applyFont="1" applyFill="1" applyBorder="1" applyAlignment="1" applyProtection="1">
      <alignment horizontal="center" wrapText="1"/>
    </xf>
    <xf numFmtId="4" fontId="4" fillId="4" borderId="1" xfId="0" applyNumberFormat="1" applyFont="1" applyFill="1" applyBorder="1" applyAlignment="1" applyProtection="1">
      <alignment wrapText="1"/>
    </xf>
    <xf numFmtId="4" fontId="4" fillId="2" borderId="1" xfId="0" applyNumberFormat="1" applyFont="1" applyFill="1" applyBorder="1" applyAlignment="1" applyProtection="1">
      <alignment wrapText="1"/>
    </xf>
    <xf numFmtId="3" fontId="4" fillId="2" borderId="10" xfId="0" applyNumberFormat="1" applyFont="1" applyFill="1" applyBorder="1" applyAlignment="1" applyProtection="1">
      <alignment horizontal="center" wrapText="1"/>
    </xf>
    <xf numFmtId="164" fontId="5" fillId="2" borderId="11" xfId="0" applyNumberFormat="1" applyFont="1" applyFill="1" applyBorder="1" applyAlignment="1" applyProtection="1">
      <alignment wrapText="1"/>
    </xf>
    <xf numFmtId="0" fontId="8" fillId="0" borderId="12" xfId="0" applyFont="1" applyBorder="1"/>
    <xf numFmtId="0" fontId="8" fillId="0" borderId="13" xfId="0" applyFont="1" applyBorder="1"/>
    <xf numFmtId="4" fontId="8" fillId="0" borderId="14" xfId="0" applyNumberFormat="1" applyFont="1" applyBorder="1"/>
    <xf numFmtId="0" fontId="4" fillId="3" borderId="15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wrapText="1"/>
    </xf>
    <xf numFmtId="2" fontId="4" fillId="2" borderId="8" xfId="0" applyNumberFormat="1" applyFont="1" applyFill="1" applyBorder="1" applyAlignment="1" applyProtection="1">
      <alignment wrapText="1"/>
    </xf>
    <xf numFmtId="2" fontId="8" fillId="0" borderId="12" xfId="0" applyNumberFormat="1" applyFont="1" applyBorder="1"/>
    <xf numFmtId="164" fontId="4" fillId="2" borderId="1" xfId="0" applyNumberFormat="1" applyFont="1" applyFill="1" applyBorder="1" applyAlignment="1" applyProtection="1">
      <alignment wrapText="1"/>
    </xf>
    <xf numFmtId="0" fontId="11" fillId="0" borderId="0" xfId="0" applyFont="1" applyAlignment="1">
      <alignment vertical="center" wrapText="1"/>
    </xf>
    <xf numFmtId="0" fontId="12" fillId="0" borderId="21" xfId="0" applyFont="1" applyBorder="1"/>
    <xf numFmtId="0" fontId="0" fillId="0" borderId="20" xfId="0" applyBorder="1"/>
    <xf numFmtId="2" fontId="7" fillId="0" borderId="20" xfId="0" applyNumberFormat="1" applyFont="1" applyBorder="1"/>
    <xf numFmtId="164" fontId="4" fillId="2" borderId="21" xfId="0" applyNumberFormat="1" applyFont="1" applyFill="1" applyBorder="1" applyAlignment="1" applyProtection="1">
      <alignment wrapText="1"/>
    </xf>
    <xf numFmtId="0" fontId="0" fillId="0" borderId="22" xfId="0" applyBorder="1"/>
    <xf numFmtId="2" fontId="7" fillId="0" borderId="1" xfId="0" applyNumberFormat="1" applyFont="1" applyBorder="1"/>
    <xf numFmtId="165" fontId="12" fillId="0" borderId="22" xfId="0" applyNumberFormat="1" applyFont="1" applyBorder="1"/>
    <xf numFmtId="4" fontId="5" fillId="5" borderId="18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top"/>
    </xf>
    <xf numFmtId="0" fontId="14" fillId="0" borderId="0" xfId="0" applyFont="1"/>
    <xf numFmtId="49" fontId="5" fillId="0" borderId="0" xfId="0" applyNumberFormat="1" applyFont="1" applyFill="1" applyAlignment="1" applyProtection="1">
      <alignment horizontal="left"/>
    </xf>
    <xf numFmtId="0" fontId="0" fillId="0" borderId="0" xfId="0" applyAlignment="1"/>
    <xf numFmtId="0" fontId="5" fillId="0" borderId="0" xfId="0" applyNumberFormat="1" applyFont="1" applyFill="1" applyAlignment="1" applyProtection="1">
      <alignment wrapText="1"/>
    </xf>
    <xf numFmtId="0" fontId="15" fillId="0" borderId="0" xfId="0" applyFont="1" applyAlignment="1" applyProtection="1">
      <alignment horizontal="left"/>
    </xf>
    <xf numFmtId="0" fontId="16" fillId="0" borderId="0" xfId="5" applyNumberFormat="1" applyFill="1" applyAlignment="1" applyProtection="1"/>
    <xf numFmtId="0" fontId="13" fillId="0" borderId="0" xfId="0" applyNumberFormat="1" applyFont="1" applyFill="1" applyAlignment="1" applyProtection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0" xfId="0" applyNumberFormat="1" applyFont="1" applyFill="1" applyAlignment="1" applyProtection="1"/>
    <xf numFmtId="0" fontId="0" fillId="0" borderId="0" xfId="0" applyAlignment="1"/>
  </cellXfs>
  <cellStyles count="6">
    <cellStyle name="Hypertextové prepojenie" xfId="5" builtinId="8"/>
    <cellStyle name="Normálna" xfId="0" builtinId="0"/>
    <cellStyle name="Normálne 2" xfId="1"/>
    <cellStyle name="Normálne 2 2" xfId="3"/>
    <cellStyle name="Normálne 3" xfId="2"/>
    <cellStyle name="Normálne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usan@gardn.s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workbookViewId="0">
      <selection activeCell="D45" sqref="D45"/>
    </sheetView>
  </sheetViews>
  <sheetFormatPr defaultColWidth="11.42578125" defaultRowHeight="12.75" x14ac:dyDescent="0.2"/>
  <cols>
    <col min="1" max="1" width="16" style="3" customWidth="1"/>
    <col min="2" max="2" width="40" style="3" customWidth="1"/>
    <col min="3" max="3" width="4.85546875" style="3" customWidth="1"/>
    <col min="4" max="11" width="11.42578125" style="3"/>
    <col min="12" max="12" width="42.5703125" style="3" customWidth="1"/>
    <col min="13" max="16384" width="11.42578125" style="3"/>
  </cols>
  <sheetData>
    <row r="1" spans="1:10" ht="63.75" customHeight="1" x14ac:dyDescent="0.2">
      <c r="A1" s="53"/>
      <c r="B1" s="54"/>
      <c r="C1" s="55"/>
      <c r="D1" s="55"/>
      <c r="E1" s="55"/>
      <c r="F1" s="56"/>
      <c r="G1" s="56"/>
      <c r="H1" s="56"/>
      <c r="I1" s="56"/>
    </row>
    <row r="2" spans="1:10" ht="36" customHeight="1" x14ac:dyDescent="0.2">
      <c r="A2" s="46" t="s">
        <v>24</v>
      </c>
      <c r="B2" s="50" t="s">
        <v>50</v>
      </c>
      <c r="C2" s="49"/>
      <c r="D2" s="6"/>
      <c r="E2" s="6"/>
      <c r="F2" s="6"/>
      <c r="G2" s="6"/>
      <c r="H2" s="6"/>
      <c r="I2" s="6"/>
    </row>
    <row r="3" spans="1:10" x14ac:dyDescent="0.2">
      <c r="A3" s="57" t="s">
        <v>49</v>
      </c>
      <c r="B3" s="58"/>
      <c r="C3" s="58"/>
      <c r="D3" s="6"/>
      <c r="E3" s="8"/>
      <c r="F3" s="6"/>
      <c r="G3" s="6"/>
      <c r="H3" s="6"/>
      <c r="I3" s="6"/>
    </row>
    <row r="4" spans="1:10" x14ac:dyDescent="0.2">
      <c r="A4" s="7" t="s">
        <v>25</v>
      </c>
      <c r="B4" s="6" t="s">
        <v>53</v>
      </c>
      <c r="C4" s="6"/>
      <c r="D4" s="6"/>
      <c r="E4" s="8"/>
      <c r="F4" s="6"/>
      <c r="G4" s="6"/>
      <c r="H4" s="6"/>
      <c r="I4" s="6"/>
    </row>
    <row r="5" spans="1:10" x14ac:dyDescent="0.2">
      <c r="A5" s="7" t="s">
        <v>26</v>
      </c>
      <c r="B5" s="6" t="s">
        <v>53</v>
      </c>
      <c r="C5" s="6"/>
      <c r="D5" s="6"/>
      <c r="E5" s="8"/>
      <c r="F5" s="6"/>
      <c r="G5" s="6"/>
      <c r="H5" s="6"/>
      <c r="I5" s="6"/>
    </row>
    <row r="6" spans="1:10" x14ac:dyDescent="0.2">
      <c r="A6" s="7" t="s">
        <v>27</v>
      </c>
      <c r="B6" s="6" t="s">
        <v>53</v>
      </c>
      <c r="C6" s="6"/>
      <c r="D6" s="6"/>
      <c r="E6" s="8"/>
      <c r="F6" s="6"/>
      <c r="G6" s="6"/>
      <c r="H6" s="6"/>
      <c r="I6" s="6"/>
    </row>
    <row r="7" spans="1:10" x14ac:dyDescent="0.2">
      <c r="A7" s="51" t="s">
        <v>51</v>
      </c>
      <c r="B7" s="10"/>
      <c r="C7" s="6"/>
      <c r="D7" s="6"/>
      <c r="E7" s="8"/>
      <c r="F7" s="6"/>
      <c r="G7" s="6"/>
      <c r="H7" s="6"/>
      <c r="I7" s="6"/>
    </row>
    <row r="8" spans="1:10" x14ac:dyDescent="0.2">
      <c r="A8" s="7" t="s">
        <v>28</v>
      </c>
      <c r="B8" s="48" t="s">
        <v>54</v>
      </c>
      <c r="C8" s="6"/>
      <c r="D8" s="6"/>
      <c r="E8" s="9"/>
      <c r="F8" s="6"/>
      <c r="G8" s="6"/>
      <c r="H8" s="6"/>
      <c r="I8" s="6"/>
    </row>
    <row r="9" spans="1:10" x14ac:dyDescent="0.2">
      <c r="A9" s="7" t="s">
        <v>52</v>
      </c>
      <c r="B9" s="52" t="s">
        <v>55</v>
      </c>
      <c r="C9" s="6"/>
      <c r="D9" s="6"/>
      <c r="E9" s="9"/>
      <c r="F9" s="6"/>
      <c r="G9" s="47"/>
      <c r="H9" s="6"/>
      <c r="I9" s="6"/>
    </row>
    <row r="10" spans="1:10" ht="13.5" thickBot="1" x14ac:dyDescent="0.25">
      <c r="A10" s="7"/>
      <c r="B10" s="10"/>
      <c r="C10" s="6"/>
      <c r="D10" s="6"/>
      <c r="E10" s="8"/>
      <c r="F10" s="6"/>
      <c r="G10" s="6"/>
      <c r="H10" s="6"/>
      <c r="I10" s="6"/>
    </row>
    <row r="11" spans="1:10" ht="22.5" x14ac:dyDescent="0.2">
      <c r="A11" s="20" t="s">
        <v>6</v>
      </c>
      <c r="B11" s="21" t="s">
        <v>10</v>
      </c>
      <c r="C11" s="21" t="s">
        <v>0</v>
      </c>
      <c r="D11" s="21" t="s">
        <v>2</v>
      </c>
      <c r="E11" s="21" t="s">
        <v>5</v>
      </c>
      <c r="F11" s="21" t="s">
        <v>1</v>
      </c>
      <c r="G11" s="21" t="s">
        <v>8</v>
      </c>
      <c r="H11" s="21" t="s">
        <v>3</v>
      </c>
      <c r="I11" s="22" t="s">
        <v>4</v>
      </c>
    </row>
    <row r="12" spans="1:10" ht="13.5" thickBot="1" x14ac:dyDescent="0.25">
      <c r="A12" s="23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32">
        <v>9</v>
      </c>
    </row>
    <row r="13" spans="1:10" ht="13.5" thickTop="1" x14ac:dyDescent="0.2">
      <c r="A13" s="12"/>
      <c r="B13" s="13" t="s">
        <v>33</v>
      </c>
      <c r="C13" s="14"/>
      <c r="D13" s="14"/>
      <c r="E13" s="45">
        <f>SUM(F14:F39)</f>
        <v>0</v>
      </c>
      <c r="F13" s="13"/>
      <c r="G13" s="45">
        <f>SUM(H14:H39)</f>
        <v>0</v>
      </c>
      <c r="H13" s="14"/>
      <c r="I13" s="15"/>
    </row>
    <row r="14" spans="1:10" ht="22.5" x14ac:dyDescent="0.2">
      <c r="A14" s="24">
        <v>1</v>
      </c>
      <c r="B14" s="16" t="s">
        <v>32</v>
      </c>
      <c r="C14" s="16" t="s">
        <v>13</v>
      </c>
      <c r="D14" s="34">
        <f>3.3+1.7</f>
        <v>5</v>
      </c>
      <c r="E14" s="17"/>
      <c r="F14" s="18"/>
      <c r="G14" s="25"/>
      <c r="H14" s="26"/>
      <c r="I14" s="33"/>
      <c r="J14" s="11"/>
    </row>
    <row r="15" spans="1:10" ht="12.75" customHeight="1" x14ac:dyDescent="0.2">
      <c r="A15" s="24">
        <v>2</v>
      </c>
      <c r="B15" s="16" t="s">
        <v>29</v>
      </c>
      <c r="C15" s="16" t="s">
        <v>16</v>
      </c>
      <c r="D15" s="34">
        <f>D14*1.65*0.5</f>
        <v>4.125</v>
      </c>
      <c r="E15" s="17"/>
      <c r="F15" s="18"/>
      <c r="G15" s="25"/>
      <c r="H15" s="26"/>
      <c r="I15" s="33"/>
      <c r="J15" s="11"/>
    </row>
    <row r="16" spans="1:10" ht="12.75" customHeight="1" x14ac:dyDescent="0.2">
      <c r="A16" s="24">
        <v>3</v>
      </c>
      <c r="B16" s="16" t="s">
        <v>30</v>
      </c>
      <c r="C16" s="16" t="s">
        <v>16</v>
      </c>
      <c r="D16" s="34">
        <f>1.99*1.65*0.5</f>
        <v>1.6417499999999998</v>
      </c>
      <c r="E16" s="17"/>
      <c r="F16" s="18"/>
      <c r="G16" s="25"/>
      <c r="H16" s="26"/>
      <c r="I16" s="33"/>
      <c r="J16" s="11"/>
    </row>
    <row r="17" spans="1:14" ht="12.75" customHeight="1" x14ac:dyDescent="0.2">
      <c r="A17" s="24">
        <v>4</v>
      </c>
      <c r="B17" s="16" t="s">
        <v>34</v>
      </c>
      <c r="C17" s="16" t="s">
        <v>13</v>
      </c>
      <c r="D17" s="34">
        <f>D22*0.25*0.5</f>
        <v>1.0375000000000001</v>
      </c>
      <c r="E17" s="17"/>
      <c r="F17" s="18"/>
      <c r="G17" s="25"/>
      <c r="H17" s="26"/>
      <c r="I17" s="33"/>
      <c r="J17" s="11"/>
    </row>
    <row r="18" spans="1:14" ht="25.5" customHeight="1" x14ac:dyDescent="0.2">
      <c r="A18" s="24">
        <v>5</v>
      </c>
      <c r="B18" s="16" t="s">
        <v>35</v>
      </c>
      <c r="C18" s="16" t="s">
        <v>12</v>
      </c>
      <c r="D18" s="34">
        <v>0.15</v>
      </c>
      <c r="E18" s="17"/>
      <c r="F18" s="18"/>
      <c r="G18" s="25"/>
      <c r="H18" s="26"/>
      <c r="I18" s="33"/>
      <c r="J18" s="11"/>
    </row>
    <row r="19" spans="1:14" ht="25.5" customHeight="1" x14ac:dyDescent="0.2">
      <c r="A19" s="24">
        <v>6</v>
      </c>
      <c r="B19" s="16" t="s">
        <v>36</v>
      </c>
      <c r="C19" s="16" t="s">
        <v>16</v>
      </c>
      <c r="D19" s="34">
        <f>D18*2.65</f>
        <v>0.39749999999999996</v>
      </c>
      <c r="E19" s="17"/>
      <c r="F19" s="18"/>
      <c r="G19" s="25"/>
      <c r="H19" s="26"/>
      <c r="I19" s="33"/>
      <c r="J19" s="11"/>
    </row>
    <row r="20" spans="1:14" ht="25.5" customHeight="1" x14ac:dyDescent="0.2">
      <c r="A20" s="24">
        <v>7</v>
      </c>
      <c r="B20" s="16" t="s">
        <v>37</v>
      </c>
      <c r="C20" s="16" t="s">
        <v>13</v>
      </c>
      <c r="D20" s="34">
        <f>D18*0.5</f>
        <v>7.4999999999999997E-2</v>
      </c>
      <c r="E20" s="17"/>
      <c r="F20" s="18"/>
      <c r="G20" s="25"/>
      <c r="H20" s="26"/>
      <c r="I20" s="33"/>
      <c r="J20" s="11"/>
    </row>
    <row r="21" spans="1:14" ht="25.5" customHeight="1" x14ac:dyDescent="0.2">
      <c r="A21" s="24">
        <v>8</v>
      </c>
      <c r="B21" s="16" t="s">
        <v>38</v>
      </c>
      <c r="C21" s="16" t="s">
        <v>13</v>
      </c>
      <c r="D21" s="34">
        <f>D18*0.25</f>
        <v>3.7499999999999999E-2</v>
      </c>
      <c r="E21" s="17"/>
      <c r="F21" s="18"/>
      <c r="G21" s="25"/>
      <c r="H21" s="26"/>
      <c r="I21" s="33"/>
      <c r="J21" s="11"/>
    </row>
    <row r="22" spans="1:14" x14ac:dyDescent="0.2">
      <c r="A22" s="24">
        <v>9</v>
      </c>
      <c r="B22" s="16" t="s">
        <v>21</v>
      </c>
      <c r="C22" s="16" t="s">
        <v>17</v>
      </c>
      <c r="D22" s="34">
        <v>8.3000000000000007</v>
      </c>
      <c r="E22" s="17"/>
      <c r="F22" s="18"/>
      <c r="G22" s="25"/>
      <c r="H22" s="26"/>
      <c r="I22" s="33"/>
      <c r="J22" s="11"/>
    </row>
    <row r="23" spans="1:14" x14ac:dyDescent="0.2">
      <c r="A23" s="24">
        <v>10</v>
      </c>
      <c r="B23" s="16" t="s">
        <v>18</v>
      </c>
      <c r="C23" s="16" t="s">
        <v>7</v>
      </c>
      <c r="D23" s="34">
        <v>2</v>
      </c>
      <c r="E23" s="17"/>
      <c r="F23" s="18"/>
      <c r="G23" s="25"/>
      <c r="H23" s="26"/>
      <c r="I23" s="33"/>
      <c r="J23" s="5"/>
      <c r="N23" s="37"/>
    </row>
    <row r="24" spans="1:14" x14ac:dyDescent="0.2">
      <c r="A24" s="24">
        <v>11</v>
      </c>
      <c r="B24" s="16" t="s">
        <v>19</v>
      </c>
      <c r="C24" s="16" t="s">
        <v>7</v>
      </c>
      <c r="D24" s="34">
        <v>1</v>
      </c>
      <c r="E24" s="17"/>
      <c r="F24" s="18"/>
      <c r="G24" s="25"/>
      <c r="H24" s="26"/>
      <c r="I24" s="33"/>
      <c r="J24" s="5"/>
      <c r="N24" s="37"/>
    </row>
    <row r="25" spans="1:14" x14ac:dyDescent="0.2">
      <c r="A25" s="24">
        <v>12</v>
      </c>
      <c r="B25" s="16" t="s">
        <v>23</v>
      </c>
      <c r="C25" s="16" t="s">
        <v>12</v>
      </c>
      <c r="D25" s="34">
        <f>D14+3</f>
        <v>8</v>
      </c>
      <c r="E25" s="17"/>
      <c r="F25" s="18"/>
      <c r="G25" s="25"/>
      <c r="H25" s="26"/>
      <c r="I25" s="33"/>
      <c r="J25" s="4"/>
      <c r="N25" s="37"/>
    </row>
    <row r="26" spans="1:14" ht="22.5" x14ac:dyDescent="0.2">
      <c r="A26" s="24">
        <v>13</v>
      </c>
      <c r="B26" s="16" t="s">
        <v>22</v>
      </c>
      <c r="C26" s="16" t="s">
        <v>13</v>
      </c>
      <c r="D26" s="34">
        <f>D14*0.3*0.9</f>
        <v>1.35</v>
      </c>
      <c r="E26" s="17"/>
      <c r="F26" s="18"/>
      <c r="G26" s="25"/>
      <c r="H26" s="26"/>
      <c r="I26" s="33"/>
      <c r="N26" s="37"/>
    </row>
    <row r="27" spans="1:14" x14ac:dyDescent="0.2">
      <c r="A27" s="24">
        <v>14</v>
      </c>
      <c r="B27" s="16" t="s">
        <v>14</v>
      </c>
      <c r="C27" s="16" t="s">
        <v>7</v>
      </c>
      <c r="D27" s="34">
        <f>SUM(D28:D37)</f>
        <v>31</v>
      </c>
      <c r="E27" s="17"/>
      <c r="F27" s="18"/>
      <c r="G27" s="25"/>
      <c r="H27" s="26"/>
      <c r="I27" s="33"/>
      <c r="N27" s="37"/>
    </row>
    <row r="28" spans="1:14" x14ac:dyDescent="0.2">
      <c r="A28" s="24">
        <v>15</v>
      </c>
      <c r="B28" s="16" t="s">
        <v>39</v>
      </c>
      <c r="C28" s="16" t="s">
        <v>7</v>
      </c>
      <c r="D28" s="34">
        <v>3</v>
      </c>
      <c r="E28" s="17"/>
      <c r="F28" s="18"/>
      <c r="G28" s="25"/>
      <c r="H28" s="26"/>
      <c r="I28" s="33"/>
      <c r="N28" s="37"/>
    </row>
    <row r="29" spans="1:14" x14ac:dyDescent="0.2">
      <c r="A29" s="24">
        <v>16</v>
      </c>
      <c r="B29" s="16" t="s">
        <v>40</v>
      </c>
      <c r="C29" s="16" t="s">
        <v>7</v>
      </c>
      <c r="D29" s="34">
        <v>4</v>
      </c>
      <c r="E29" s="17"/>
      <c r="F29" s="18"/>
      <c r="G29" s="25"/>
      <c r="H29" s="26"/>
      <c r="I29" s="33"/>
      <c r="N29" s="37"/>
    </row>
    <row r="30" spans="1:14" x14ac:dyDescent="0.2">
      <c r="A30" s="24">
        <v>17</v>
      </c>
      <c r="B30" s="16" t="s">
        <v>41</v>
      </c>
      <c r="C30" s="16" t="s">
        <v>7</v>
      </c>
      <c r="D30" s="34">
        <v>5</v>
      </c>
      <c r="E30" s="17"/>
      <c r="F30" s="18"/>
      <c r="G30" s="25"/>
      <c r="H30" s="26"/>
      <c r="I30" s="33"/>
      <c r="N30" s="37"/>
    </row>
    <row r="31" spans="1:14" x14ac:dyDescent="0.2">
      <c r="A31" s="24">
        <v>18</v>
      </c>
      <c r="B31" s="16" t="s">
        <v>42</v>
      </c>
      <c r="C31" s="16" t="s">
        <v>7</v>
      </c>
      <c r="D31" s="34">
        <v>5</v>
      </c>
      <c r="E31" s="17"/>
      <c r="F31" s="18"/>
      <c r="G31" s="25"/>
      <c r="H31" s="26"/>
      <c r="I31" s="33"/>
      <c r="N31" s="37"/>
    </row>
    <row r="32" spans="1:14" x14ac:dyDescent="0.2">
      <c r="A32" s="24">
        <v>19</v>
      </c>
      <c r="B32" s="16" t="s">
        <v>43</v>
      </c>
      <c r="C32" s="16" t="s">
        <v>7</v>
      </c>
      <c r="D32" s="34">
        <v>3</v>
      </c>
      <c r="E32" s="17"/>
      <c r="F32" s="18"/>
      <c r="G32" s="25"/>
      <c r="H32" s="26"/>
      <c r="I32" s="33"/>
      <c r="N32" s="37"/>
    </row>
    <row r="33" spans="1:14" x14ac:dyDescent="0.2">
      <c r="A33" s="24">
        <v>20</v>
      </c>
      <c r="B33" s="16" t="s">
        <v>44</v>
      </c>
      <c r="C33" s="16" t="s">
        <v>7</v>
      </c>
      <c r="D33" s="34">
        <v>3</v>
      </c>
      <c r="E33" s="17"/>
      <c r="F33" s="18"/>
      <c r="G33" s="25"/>
      <c r="H33" s="26"/>
      <c r="I33" s="33"/>
      <c r="N33" s="37"/>
    </row>
    <row r="34" spans="1:14" x14ac:dyDescent="0.2">
      <c r="A34" s="24">
        <v>21</v>
      </c>
      <c r="B34" s="16" t="s">
        <v>45</v>
      </c>
      <c r="C34" s="16" t="s">
        <v>7</v>
      </c>
      <c r="D34" s="34">
        <v>2</v>
      </c>
      <c r="E34" s="17"/>
      <c r="F34" s="18"/>
      <c r="G34" s="25"/>
      <c r="H34" s="26"/>
      <c r="I34" s="33"/>
      <c r="N34" s="37"/>
    </row>
    <row r="35" spans="1:14" x14ac:dyDescent="0.2">
      <c r="A35" s="24">
        <v>22</v>
      </c>
      <c r="B35" s="16" t="s">
        <v>46</v>
      </c>
      <c r="C35" s="16" t="s">
        <v>7</v>
      </c>
      <c r="D35" s="34">
        <v>3</v>
      </c>
      <c r="E35" s="17"/>
      <c r="F35" s="18"/>
      <c r="G35" s="25"/>
      <c r="H35" s="26"/>
      <c r="I35" s="33"/>
      <c r="N35" s="37"/>
    </row>
    <row r="36" spans="1:14" x14ac:dyDescent="0.2">
      <c r="A36" s="24">
        <v>23</v>
      </c>
      <c r="B36" s="16" t="s">
        <v>47</v>
      </c>
      <c r="C36" s="16" t="s">
        <v>7</v>
      </c>
      <c r="D36" s="34">
        <v>1</v>
      </c>
      <c r="E36" s="17"/>
      <c r="F36" s="18"/>
      <c r="G36" s="25"/>
      <c r="H36" s="26"/>
      <c r="I36" s="33"/>
      <c r="N36" s="37"/>
    </row>
    <row r="37" spans="1:14" x14ac:dyDescent="0.2">
      <c r="A37" s="24">
        <v>24</v>
      </c>
      <c r="B37" s="16" t="s">
        <v>48</v>
      </c>
      <c r="C37" s="16" t="s">
        <v>7</v>
      </c>
      <c r="D37" s="34">
        <v>2</v>
      </c>
      <c r="E37" s="17"/>
      <c r="F37" s="18"/>
      <c r="G37" s="25"/>
      <c r="H37" s="26"/>
      <c r="I37" s="33"/>
      <c r="N37" s="37"/>
    </row>
    <row r="38" spans="1:14" x14ac:dyDescent="0.2">
      <c r="A38" s="24">
        <v>27</v>
      </c>
      <c r="B38" s="36" t="s">
        <v>15</v>
      </c>
      <c r="C38" s="2" t="s">
        <v>13</v>
      </c>
      <c r="D38" s="34">
        <f>D14*10*2/1000</f>
        <v>0.1</v>
      </c>
      <c r="E38" s="17"/>
      <c r="F38" s="18"/>
      <c r="G38" s="25"/>
      <c r="H38" s="26"/>
      <c r="I38" s="33"/>
    </row>
    <row r="39" spans="1:14" ht="23.25" thickBot="1" x14ac:dyDescent="0.25">
      <c r="A39" s="24">
        <v>28</v>
      </c>
      <c r="B39" s="16" t="s">
        <v>31</v>
      </c>
      <c r="C39" s="16" t="s">
        <v>12</v>
      </c>
      <c r="D39" s="34">
        <f>D14</f>
        <v>5</v>
      </c>
      <c r="E39" s="17"/>
      <c r="F39" s="18"/>
      <c r="G39" s="17"/>
      <c r="H39" s="18"/>
      <c r="I39" s="1"/>
    </row>
    <row r="40" spans="1:14" ht="13.5" thickBot="1" x14ac:dyDescent="0.25">
      <c r="A40" s="27"/>
      <c r="B40" s="28" t="s">
        <v>9</v>
      </c>
      <c r="C40" s="29"/>
      <c r="D40" s="35"/>
      <c r="E40" s="30"/>
      <c r="F40" s="31"/>
      <c r="G40" s="31"/>
      <c r="H40" s="31"/>
      <c r="I40" s="31"/>
    </row>
    <row r="42" spans="1:14" x14ac:dyDescent="0.2">
      <c r="B42" s="41" t="s">
        <v>20</v>
      </c>
      <c r="C42" s="39"/>
      <c r="D42" s="39"/>
      <c r="E42" s="42"/>
      <c r="F42" s="43">
        <f>F40*0.2</f>
        <v>0</v>
      </c>
      <c r="G42" s="43"/>
      <c r="H42" s="43">
        <f>H40*0.2</f>
        <v>0</v>
      </c>
      <c r="I42" s="43">
        <f>I40*0.2</f>
        <v>0</v>
      </c>
    </row>
    <row r="43" spans="1:14" x14ac:dyDescent="0.2">
      <c r="B43" s="38" t="s">
        <v>11</v>
      </c>
      <c r="C43" s="39"/>
      <c r="D43" s="39"/>
      <c r="E43" s="39"/>
      <c r="F43" s="40"/>
      <c r="G43" s="40"/>
      <c r="H43" s="40"/>
      <c r="I43" s="44">
        <f>SUM(I40:I42)</f>
        <v>0</v>
      </c>
    </row>
  </sheetData>
  <mergeCells count="2">
    <mergeCell ref="A1:I1"/>
    <mergeCell ref="A3:C3"/>
  </mergeCells>
  <hyperlinks>
    <hyperlink ref="B9" r:id="rId1"/>
  </hyperlinks>
  <pageMargins left="0.7" right="0.7" top="0.75" bottom="0.75" header="0.3" footer="0.3"/>
  <pageSetup paperSize="9" scale="69" fitToHeight="0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SO_01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2022-12-19T20:41:00Z</dcterms:created>
  <dcterms:modified xsi:type="dcterms:W3CDTF">2022-12-19T20:41:07Z</dcterms:modified>
</cp:coreProperties>
</file>